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A257A70B-5DC1-4E22-BFA9-F15A9DDA4806}" xr6:coauthVersionLast="47" xr6:coauthVersionMax="47" xr10:uidLastSave="{00000000-0000-0000-0000-000000000000}"/>
  <bookViews>
    <workbookView xWindow="-110" yWindow="-110" windowWidth="19420" windowHeight="10420" xr2:uid="{4BEA66C8-81DC-47E2-B0E0-893BF979A4A8}"/>
  </bookViews>
  <sheets>
    <sheet name="Приходи и разходи" sheetId="3" r:id="rId1"/>
    <sheet name="Calculation" sheetId="2" state="hidden" r:id="rId2"/>
  </sheets>
  <definedNames>
    <definedName name="Months_in_semester">'Приходи и разходи'!$J$21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3" l="1"/>
  <c r="H37" i="3" s="1"/>
  <c r="B37" i="3"/>
  <c r="F34" i="3" l="1"/>
  <c r="B4" i="2" s="1"/>
  <c r="I30" i="3"/>
  <c r="J29" i="3"/>
  <c r="J28" i="3"/>
  <c r="J27" i="3"/>
  <c r="C27" i="3"/>
  <c r="B1" i="2" s="1"/>
  <c r="J26" i="3"/>
  <c r="J25" i="3"/>
  <c r="J24" i="3"/>
  <c r="J30" i="3" l="1"/>
  <c r="B5" i="2" s="1"/>
  <c r="B2" i="2" l="1"/>
  <c r="B3" i="2" s="1"/>
</calcChain>
</file>

<file path=xl/sharedStrings.xml><?xml version="1.0" encoding="utf-8"?>
<sst xmlns="http://schemas.openxmlformats.org/spreadsheetml/2006/main" count="46" uniqueCount="39">
  <si>
    <t>Income</t>
  </si>
  <si>
    <t>Expenses</t>
  </si>
  <si>
    <t>Monthly expenses</t>
  </si>
  <si>
    <t>Income left</t>
  </si>
  <si>
    <t>Semester expenses (per month)</t>
  </si>
  <si>
    <t>Моят бюджет за училище</t>
  </si>
  <si>
    <t>R4: Работни листове за валидиране на правилно собствено финансово управление
Работен пакет 3 - Обучителни резултати на проекта</t>
  </si>
  <si>
    <t>Програма "Еразъм+" - 2022-1-BG01-KA220-SCH-000085110. Финансирано от Европейския съюз. Изразените възгледи и мнения обаче принадлежат изцяло на техния(ите) автор(и) и не отразяват непременно възгледите и мненията на Европейския съюз или на Европейската изпълнителна агенция за образование и култура (EACEA). За тях не носи отговорност нито Европейският съюз, нито EACEA.</t>
  </si>
  <si>
    <t>Месечни приходи</t>
  </si>
  <si>
    <t>Месечни разходи</t>
  </si>
  <si>
    <t>Разходи за учебен срок</t>
  </si>
  <si>
    <t>Продължителност на учебен срок (в месеци):</t>
  </si>
  <si>
    <t>Вид</t>
  </si>
  <si>
    <t>Сума</t>
  </si>
  <si>
    <t>На месец</t>
  </si>
  <si>
    <t>Общо</t>
  </si>
  <si>
    <t>Приход от родители</t>
  </si>
  <si>
    <t>Стипендии</t>
  </si>
  <si>
    <t>Друг вид</t>
  </si>
  <si>
    <t>Наем на жилище/общежитие</t>
  </si>
  <si>
    <t>Ток, вода</t>
  </si>
  <si>
    <t>Мобилни услуги</t>
  </si>
  <si>
    <t>Храна</t>
  </si>
  <si>
    <t>Напитки</t>
  </si>
  <si>
    <t>Кредит</t>
  </si>
  <si>
    <t>Изплащане на кредит</t>
  </si>
  <si>
    <t>Дебитна/кредитна карта</t>
  </si>
  <si>
    <t>Застраховка</t>
  </si>
  <si>
    <t>Разкрасителни процедури</t>
  </si>
  <si>
    <t>Забавления</t>
  </si>
  <si>
    <t>Други</t>
  </si>
  <si>
    <t>Такса за обучение</t>
  </si>
  <si>
    <t>Други такси</t>
  </si>
  <si>
    <t>Книги</t>
  </si>
  <si>
    <t>Купони за стол</t>
  </si>
  <si>
    <t>Транспортна карта</t>
  </si>
  <si>
    <t>ОСТАТЪК ЗА СПЕСТЯВАНИЯ</t>
  </si>
  <si>
    <t>ПРИХОД (месец)</t>
  </si>
  <si>
    <t>РАЗХОД (месец)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</si>
</sst>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#,##0\ &quot;лв.&quot;;\-#,##0\ &quot;лв.&quot;"/>
    <numFmt numFmtId="164" formatCode="_(&quot;$&quot;* #,##0.00_);_(&quot;$&quot;* \(#,##0.00\);_(&quot;$&quot;* &quot;-&quot;??_);_(@_)"/>
    <numFmt numFmtId="165" formatCode="[$$-409]#,##0_ ;\-[$$-409]#,##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theme="1"/>
      <name val="Calibri"/>
      <family val="2"/>
      <scheme val="major"/>
    </font>
    <font>
      <sz val="36"/>
      <color theme="1"/>
      <name val="Calibri"/>
      <family val="2"/>
      <scheme val="maj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</borders>
  <cellStyleXfs count="3">
    <xf numFmtId="0" fontId="0" fillId="0" borderId="0"/>
    <xf numFmtId="0" fontId="5" fillId="2" borderId="0" applyNumberFormat="0" applyProtection="0">
      <alignment vertical="center"/>
    </xf>
    <xf numFmtId="164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165" fontId="3" fillId="0" borderId="0" xfId="0" applyNumberFormat="1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0" fillId="5" borderId="0" xfId="0" applyFill="1" applyAlignment="1">
      <alignment horizontal="left" vertical="center"/>
    </xf>
    <xf numFmtId="164" fontId="0" fillId="0" borderId="0" xfId="2" applyFon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6" borderId="0" xfId="0" applyFill="1" applyAlignment="1">
      <alignment horizontal="left" indent="1"/>
    </xf>
    <xf numFmtId="0" fontId="0" fillId="7" borderId="0" xfId="0" applyFill="1" applyAlignment="1">
      <alignment horizontal="left" indent="1"/>
    </xf>
    <xf numFmtId="0" fontId="0" fillId="8" borderId="0" xfId="0" applyFill="1" applyAlignment="1">
      <alignment horizontal="left" indent="1"/>
    </xf>
    <xf numFmtId="5" fontId="0" fillId="0" borderId="0" xfId="0" applyNumberFormat="1" applyAlignment="1">
      <alignment horizontal="right" vertical="center" indent="1"/>
    </xf>
    <xf numFmtId="5" fontId="0" fillId="6" borderId="0" xfId="0" applyNumberFormat="1" applyFill="1" applyAlignment="1">
      <alignment horizontal="right" vertical="center" indent="1"/>
    </xf>
    <xf numFmtId="5" fontId="0" fillId="7" borderId="0" xfId="0" applyNumberFormat="1" applyFill="1" applyAlignment="1">
      <alignment horizontal="right" vertical="center" indent="1"/>
    </xf>
    <xf numFmtId="5" fontId="0" fillId="8" borderId="0" xfId="0" applyNumberFormat="1" applyFill="1" applyAlignment="1">
      <alignment horizontal="right" vertical="center" indent="1"/>
    </xf>
    <xf numFmtId="0" fontId="12" fillId="6" borderId="0" xfId="0" applyFont="1" applyFill="1" applyAlignment="1">
      <alignment horizontal="center"/>
    </xf>
    <xf numFmtId="5" fontId="12" fillId="6" borderId="0" xfId="0" applyNumberFormat="1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5" fontId="12" fillId="9" borderId="0" xfId="0" applyNumberFormat="1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5" fontId="11" fillId="10" borderId="0" xfId="0" applyNumberFormat="1" applyFont="1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2" borderId="0" xfId="1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urrency" xfId="2" builtinId="4"/>
    <cellStyle name="Heading 1" xfId="1" builtinId="16" customBuiltin="1"/>
    <cellStyle name="Normal" xfId="0" builtinId="0"/>
  </cellStyles>
  <dxfs count="35">
    <dxf>
      <numFmt numFmtId="9" formatCode="#,##0\ &quot;лв.&quot;;\-#,##0\ &quot;лв.&quot;"/>
      <fill>
        <patternFill patternType="solid">
          <fgColor indexed="64"/>
          <bgColor theme="4" tint="-0.249977111117893"/>
        </patternFill>
      </fill>
      <alignment horizontal="right" vertical="center" textRotation="0" wrapText="0" indent="1" justifyLastLine="0" shrinkToFit="0" readingOrder="0"/>
    </dxf>
    <dxf>
      <numFmt numFmtId="9" formatCode="#,##0\ &quot;лв.&quot;;\-#,##0\ &quot;лв.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numFmt numFmtId="9" formatCode="#,##0\ &quot;лв.&quot;;\-#,##0\ &quot;лв.&quot;"/>
      <fill>
        <patternFill patternType="solid">
          <fgColor indexed="64"/>
          <bgColor theme="4" tint="-0.249977111117893"/>
        </patternFill>
      </fill>
      <alignment horizontal="right" vertical="center" textRotation="0" wrapText="0" indent="1" justifyLastLine="0" shrinkToFit="0" readingOrder="0"/>
    </dxf>
    <dxf>
      <numFmt numFmtId="9" formatCode="#,##0\ &quot;лв.&quot;;\-#,##0\ &quot;лв.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ill>
        <patternFill patternType="solid">
          <fgColor indexed="64"/>
          <bgColor theme="4" tint="-0.249977111117893"/>
        </patternFill>
      </fill>
      <alignment horizontal="left" vertical="bottom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4" tint="-0.249977111117893"/>
        </patternFill>
      </fill>
      <alignment horizontal="left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9" formatCode="#,##0\ &quot;лв.&quot;;\-#,##0\ &quot;лв.&quot;"/>
      <fill>
        <patternFill patternType="solid">
          <fgColor indexed="64"/>
          <bgColor rgb="FFFFC000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charset val="238"/>
        <scheme val="minor"/>
      </font>
      <numFmt numFmtId="9" formatCode="#,##0\ &quot;лв.&quot;;\-#,##0\ &quot;лв.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ill>
        <patternFill patternType="solid">
          <fgColor indexed="64"/>
          <bgColor rgb="FFFFC000"/>
        </patternFill>
      </fill>
      <alignment horizontal="left" vertical="bottom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1" justifyLastLine="0" shrinkToFit="0" readingOrder="0"/>
    </dxf>
    <dxf>
      <fill>
        <patternFill patternType="solid">
          <fgColor indexed="64"/>
          <bgColor rgb="FFFFC000"/>
        </patternFill>
      </fill>
      <alignment horizontal="left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9" formatCode="#,##0\ &quot;лв.&quot;;\-#,##0\ &quot;лв.&quot;"/>
      <fill>
        <patternFill patternType="solid">
          <fgColor indexed="64"/>
          <bgColor rgb="FF92D050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charset val="238"/>
        <scheme val="minor"/>
      </font>
      <numFmt numFmtId="9" formatCode="#,##0\ &quot;лв.&quot;;\-#,##0\ &quot;лв.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ill>
        <patternFill patternType="solid">
          <fgColor indexed="64"/>
          <bgColor rgb="FF92D050"/>
        </patternFill>
      </fill>
      <alignment horizontal="left" vertical="bottom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rgb="FF92D050"/>
        </patternFill>
      </fill>
      <alignment horizontal="left" textRotation="0" wrapText="0" indent="1" justifyLastLine="0" shrinkToFit="0" readingOrder="0"/>
    </dxf>
    <dxf>
      <alignment horizontal="left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4"/>
        </top>
      </border>
    </dxf>
    <dxf>
      <font>
        <b/>
        <i val="0"/>
        <color theme="1"/>
      </font>
      <fill>
        <patternFill patternType="solid">
          <fgColor theme="6"/>
          <bgColor theme="4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9" tint="-0.24994659260841701"/>
        </top>
      </border>
    </dxf>
    <dxf>
      <font>
        <b/>
        <i val="0"/>
        <color theme="1"/>
      </font>
      <fill>
        <patternFill patternType="solid">
          <fgColor theme="6"/>
          <bgColor theme="9" tint="-0.24994659260841701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6" tint="-0.24994659260841701"/>
        </top>
      </border>
    </dxf>
    <dxf>
      <font>
        <b/>
        <i val="0"/>
        <color theme="1"/>
      </font>
      <fill>
        <patternFill patternType="solid">
          <fgColor theme="6"/>
          <bgColor theme="6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College Budget" pivot="0" count="4" xr9:uid="{6EC5F9A4-D4E3-4737-B2DC-9397BDFA6794}">
      <tableStyleElement type="wholeTable" dxfId="34"/>
      <tableStyleElement type="headerRow" dxfId="33"/>
      <tableStyleElement type="totalRow" dxfId="32"/>
      <tableStyleElement type="firstRowStripe" dxfId="31"/>
    </tableStyle>
    <tableStyle name="Monthly Expenses" pivot="0" count="4" xr9:uid="{30BF75EB-C7F8-4F3A-885B-5CC1C3B50BBF}">
      <tableStyleElement type="wholeTable" dxfId="30"/>
      <tableStyleElement type="headerRow" dxfId="29"/>
      <tableStyleElement type="totalRow" dxfId="28"/>
      <tableStyleElement type="firstRowStripe" dxfId="27"/>
    </tableStyle>
    <tableStyle name="Monthly Income" pivot="0" count="4" xr9:uid="{F364F470-B6C1-4EA2-BF25-66F6F85A5688}">
      <tableStyleElement type="wholeTable" dxfId="26"/>
      <tableStyleElement type="headerRow" dxfId="25"/>
      <tableStyleElement type="totalRow" dxfId="24"/>
      <tableStyleElement type="first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200" b="1"/>
              <a:t>Месечни разходи</a:t>
            </a:r>
            <a:endParaRPr lang="en-US" sz="1200" b="1"/>
          </a:p>
        </c:rich>
      </c:tx>
      <c:layout>
        <c:manualLayout>
          <c:xMode val="edge"/>
          <c:yMode val="edge"/>
          <c:x val="0.30645984251968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'Приходи и разходи'!$F$22</c:f>
              <c:strCache>
                <c:ptCount val="1"/>
                <c:pt idx="0">
                  <c:v>Сума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'Приходи и разходи'!$E$23:$E$33</c:f>
              <c:strCache>
                <c:ptCount val="11"/>
                <c:pt idx="0">
                  <c:v>Наем на жилище/общежитие</c:v>
                </c:pt>
                <c:pt idx="1">
                  <c:v>Ток, вода</c:v>
                </c:pt>
                <c:pt idx="2">
                  <c:v>Мобилни услуги</c:v>
                </c:pt>
                <c:pt idx="3">
                  <c:v>Храна</c:v>
                </c:pt>
                <c:pt idx="4">
                  <c:v>Напитки</c:v>
                </c:pt>
                <c:pt idx="5">
                  <c:v>Изплащане на кредит</c:v>
                </c:pt>
                <c:pt idx="6">
                  <c:v>Дебитна/кредитна карта</c:v>
                </c:pt>
                <c:pt idx="7">
                  <c:v>Застраховка</c:v>
                </c:pt>
                <c:pt idx="8">
                  <c:v>Разкрасителни процедури</c:v>
                </c:pt>
                <c:pt idx="9">
                  <c:v>Забавления</c:v>
                </c:pt>
                <c:pt idx="10">
                  <c:v>Други</c:v>
                </c:pt>
              </c:strCache>
            </c:strRef>
          </c:cat>
          <c:val>
            <c:numRef>
              <c:f>'Приходи и разходи'!$F$23:$F$33</c:f>
              <c:numCache>
                <c:formatCode>"лв."#,##0_);\("лв."#,##0\)</c:formatCode>
                <c:ptCount val="11"/>
                <c:pt idx="0">
                  <c:v>350</c:v>
                </c:pt>
                <c:pt idx="1">
                  <c:v>50</c:v>
                </c:pt>
                <c:pt idx="2">
                  <c:v>75</c:v>
                </c:pt>
                <c:pt idx="3">
                  <c:v>400</c:v>
                </c:pt>
                <c:pt idx="4">
                  <c:v>100</c:v>
                </c:pt>
                <c:pt idx="5">
                  <c:v>200</c:v>
                </c:pt>
                <c:pt idx="6">
                  <c:v>200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C-49D7-8A78-2621859B2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41046351"/>
        <c:axId val="123016767"/>
      </c:barChart>
      <c:catAx>
        <c:axId val="1410463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23016767"/>
        <c:crosses val="autoZero"/>
        <c:auto val="1"/>
        <c:lblAlgn val="ctr"/>
        <c:lblOffset val="100"/>
        <c:noMultiLvlLbl val="0"/>
      </c:catAx>
      <c:valAx>
        <c:axId val="123016767"/>
        <c:scaling>
          <c:orientation val="minMax"/>
        </c:scaling>
        <c:delete val="1"/>
        <c:axPos val="t"/>
        <c:numFmt formatCode="&quot;лв.&quot;#,##0_);\(&quot;лв.&quot;#,##0\)" sourceLinked="1"/>
        <c:majorTickMark val="none"/>
        <c:minorTickMark val="none"/>
        <c:tickLblPos val="nextTo"/>
        <c:crossAx val="141046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200" b="1"/>
              <a:t>Разходи за учебен срок</a:t>
            </a:r>
          </a:p>
        </c:rich>
      </c:tx>
      <c:layout>
        <c:manualLayout>
          <c:xMode val="edge"/>
          <c:yMode val="edge"/>
          <c:x val="0.2404444444444444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'Приходи и разходи'!$H$24:$H$29</c:f>
              <c:strCache>
                <c:ptCount val="6"/>
                <c:pt idx="0">
                  <c:v>Такса за обучение</c:v>
                </c:pt>
                <c:pt idx="1">
                  <c:v>Други такси</c:v>
                </c:pt>
                <c:pt idx="2">
                  <c:v>Книги</c:v>
                </c:pt>
                <c:pt idx="3">
                  <c:v>Купони за стол</c:v>
                </c:pt>
                <c:pt idx="4">
                  <c:v>Транспортна карта</c:v>
                </c:pt>
                <c:pt idx="5">
                  <c:v>Други такси</c:v>
                </c:pt>
              </c:strCache>
            </c:strRef>
          </c:cat>
          <c:val>
            <c:numRef>
              <c:f>'Приходи и разходи'!$J$24:$J$29</c:f>
              <c:numCache>
                <c:formatCode>"лв."#,##0_);\("лв."#,##0\)</c:formatCode>
                <c:ptCount val="6"/>
                <c:pt idx="0">
                  <c:v>150</c:v>
                </c:pt>
                <c:pt idx="1">
                  <c:v>20</c:v>
                </c:pt>
                <c:pt idx="2">
                  <c:v>10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6-46AE-9B46-39974877D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2508751"/>
        <c:axId val="130950607"/>
      </c:barChart>
      <c:catAx>
        <c:axId val="1325087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30950607"/>
        <c:crosses val="autoZero"/>
        <c:auto val="1"/>
        <c:lblAlgn val="ctr"/>
        <c:lblOffset val="100"/>
        <c:noMultiLvlLbl val="0"/>
      </c:catAx>
      <c:valAx>
        <c:axId val="130950607"/>
        <c:scaling>
          <c:orientation val="minMax"/>
        </c:scaling>
        <c:delete val="1"/>
        <c:axPos val="t"/>
        <c:numFmt formatCode="&quot;лв.&quot;#,##0_);\(&quot;лв.&quot;#,##0\)" sourceLinked="1"/>
        <c:majorTickMark val="none"/>
        <c:minorTickMark val="none"/>
        <c:tickLblPos val="nextTo"/>
        <c:crossAx val="13250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200" b="1"/>
              <a:t>Месечни приходи</a:t>
            </a:r>
            <a:endParaRPr lang="en-US" sz="1200" b="1"/>
          </a:p>
        </c:rich>
      </c:tx>
      <c:layout>
        <c:manualLayout>
          <c:xMode val="edge"/>
          <c:yMode val="edge"/>
          <c:x val="0.327269921259842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'Приходи и разходи'!$C$22</c:f>
              <c:strCache>
                <c:ptCount val="1"/>
                <c:pt idx="0">
                  <c:v>Сума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'Приходи и разходи'!$B$23:$B$26</c:f>
              <c:strCache>
                <c:ptCount val="4"/>
                <c:pt idx="0">
                  <c:v>Приход от родители</c:v>
                </c:pt>
                <c:pt idx="1">
                  <c:v>Стипендии</c:v>
                </c:pt>
                <c:pt idx="2">
                  <c:v>Кредит</c:v>
                </c:pt>
                <c:pt idx="3">
                  <c:v>Друг вид</c:v>
                </c:pt>
              </c:strCache>
            </c:strRef>
          </c:cat>
          <c:val>
            <c:numRef>
              <c:f>'Приходи и разходи'!$C$23:$C$26</c:f>
              <c:numCache>
                <c:formatCode>"лв."#,##0_);\("лв."#,##0\)</c:formatCode>
                <c:ptCount val="4"/>
                <c:pt idx="0">
                  <c:v>1500</c:v>
                </c:pt>
                <c:pt idx="1">
                  <c:v>500</c:v>
                </c:pt>
                <c:pt idx="2">
                  <c:v>500</c:v>
                </c:pt>
                <c:pt idx="3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C-449C-9061-776550EFD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318224607"/>
        <c:axId val="411493695"/>
      </c:barChart>
      <c:catAx>
        <c:axId val="3182246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411493695"/>
        <c:crosses val="autoZero"/>
        <c:auto val="1"/>
        <c:lblAlgn val="ctr"/>
        <c:lblOffset val="100"/>
        <c:tickLblSkip val="1"/>
        <c:noMultiLvlLbl val="0"/>
      </c:catAx>
      <c:valAx>
        <c:axId val="411493695"/>
        <c:scaling>
          <c:orientation val="minMax"/>
        </c:scaling>
        <c:delete val="1"/>
        <c:axPos val="t"/>
        <c:numFmt formatCode="&quot;лв.&quot;#,##0_);\(&quot;лв.&quot;#,##0\)" sourceLinked="1"/>
        <c:majorTickMark val="none"/>
        <c:minorTickMark val="none"/>
        <c:tickLblPos val="nextTo"/>
        <c:crossAx val="318224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6</xdr:col>
      <xdr:colOff>0</xdr:colOff>
      <xdr:row>17</xdr:row>
      <xdr:rowOff>0</xdr:rowOff>
    </xdr:to>
    <xdr:graphicFrame macro="">
      <xdr:nvGraphicFramePr>
        <xdr:cNvPr id="23" name="Chart 22" descr="monthly expenses chart">
          <a:extLst>
            <a:ext uri="{FF2B5EF4-FFF2-40B4-BE49-F238E27FC236}">
              <a16:creationId xmlns:a16="http://schemas.microsoft.com/office/drawing/2014/main" id="{F927B13B-6F18-4497-97DB-99783ECD3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10</xdr:col>
      <xdr:colOff>0</xdr:colOff>
      <xdr:row>17</xdr:row>
      <xdr:rowOff>0</xdr:rowOff>
    </xdr:to>
    <xdr:graphicFrame macro="">
      <xdr:nvGraphicFramePr>
        <xdr:cNvPr id="26" name="Chart 25" descr="college semester expenses chart">
          <a:extLst>
            <a:ext uri="{FF2B5EF4-FFF2-40B4-BE49-F238E27FC236}">
              <a16:creationId xmlns:a16="http://schemas.microsoft.com/office/drawing/2014/main" id="{7FF28067-26B3-41D2-9600-42CD2AF55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</xdr:row>
      <xdr:rowOff>1</xdr:rowOff>
    </xdr:from>
    <xdr:to>
      <xdr:col>3</xdr:col>
      <xdr:colOff>0</xdr:colOff>
      <xdr:row>18</xdr:row>
      <xdr:rowOff>1</xdr:rowOff>
    </xdr:to>
    <xdr:graphicFrame macro="">
      <xdr:nvGraphicFramePr>
        <xdr:cNvPr id="27" name="Chart 26" descr="monthly income chart">
          <a:extLst>
            <a:ext uri="{FF2B5EF4-FFF2-40B4-BE49-F238E27FC236}">
              <a16:creationId xmlns:a16="http://schemas.microsoft.com/office/drawing/2014/main" id="{AE741039-B3BD-4029-B5E8-7C7CFE283E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0</xdr:row>
      <xdr:rowOff>122671</xdr:rowOff>
    </xdr:from>
    <xdr:to>
      <xdr:col>2</xdr:col>
      <xdr:colOff>259773</xdr:colOff>
      <xdr:row>0</xdr:row>
      <xdr:rowOff>961985</xdr:rowOff>
    </xdr:to>
    <xdr:pic>
      <xdr:nvPicPr>
        <xdr:cNvPr id="4" name="Picture 3" descr="“Development and validation of financial literacy skills of disabled and disadvantaged students to the labour market&quot; (FINLIT)">
          <a:extLst>
            <a:ext uri="{FF2B5EF4-FFF2-40B4-BE49-F238E27FC236}">
              <a16:creationId xmlns:a16="http://schemas.microsoft.com/office/drawing/2014/main" id="{A2695B35-E63C-4B48-B6F5-903C1766D4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992"/>
        <a:stretch/>
      </xdr:blipFill>
      <xdr:spPr bwMode="auto">
        <a:xfrm>
          <a:off x="266989" y="122671"/>
          <a:ext cx="2063750" cy="839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425739</xdr:colOff>
      <xdr:row>0</xdr:row>
      <xdr:rowOff>295853</xdr:rowOff>
    </xdr:from>
    <xdr:to>
      <xdr:col>4</xdr:col>
      <xdr:colOff>1450397</xdr:colOff>
      <xdr:row>0</xdr:row>
      <xdr:rowOff>792735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4D05A7-87AE-42B1-B87A-A0B86C62D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6705" y="295853"/>
          <a:ext cx="2395681" cy="496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1EAD52-A57F-42BF-9466-E4281F1B2D83}" name="Monthly_Income" displayName="Monthly_Income" ref="B22:C27" totalsRowCount="1" headerRowDxfId="22" dataDxfId="21" totalsRowDxfId="20">
  <autoFilter ref="B22:C26" xr:uid="{A2821CA4-CCD6-4EFE-96A9-79945349A7BD}"/>
  <tableColumns count="2">
    <tableColumn id="1" xr3:uid="{175452D6-E7DB-42C5-B2ED-F833CA37896A}" name="Вид" totalsRowLabel="Общо" dataDxfId="19" totalsRowDxfId="18"/>
    <tableColumn id="2" xr3:uid="{A27738D9-D380-42AC-83BA-C5D41368A324}" name="Сума" totalsRowFunction="sum" dataDxfId="17" totalsRowDxfId="16"/>
  </tableColumns>
  <tableStyleInfo name="College Budge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07ED1B-5CFA-4B89-8A0C-061535D52431}" name="Monthly_Expenses" displayName="Monthly_Expenses" ref="E22:F34" totalsRowCount="1" headerRowDxfId="15" dataDxfId="14" totalsRowDxfId="13">
  <autoFilter ref="E22:F33" xr:uid="{8E35AB54-19EF-4866-819B-E0630E0DB416}"/>
  <tableColumns count="2">
    <tableColumn id="1" xr3:uid="{5CFBF002-1947-4A6C-A412-4362E04FD5D9}" name="Вид" totalsRowLabel="Общо" dataDxfId="12" totalsRowDxfId="11"/>
    <tableColumn id="2" xr3:uid="{B65B5A0E-F8EF-4413-82D5-205A778A0212}" name="Сума" totalsRowFunction="sum" dataDxfId="10" totalsRowDxfId="9"/>
  </tableColumns>
  <tableStyleInfo name="Monthly Expense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F323F0-C77B-4203-AEE5-4C8078241A1F}" name="Semester_Expenses" displayName="Semester_Expenses" ref="H23:J30" totalsRowCount="1" headerRowDxfId="8" dataDxfId="7" totalsRowDxfId="6">
  <autoFilter ref="H23:J29" xr:uid="{2965ED57-0BD8-4D5B-9F80-FAB362CDF2D3}"/>
  <tableColumns count="3">
    <tableColumn id="1" xr3:uid="{08F2085D-051E-4723-8D7A-765E9F8EBE3E}" name="Вид" totalsRowLabel="Общо" dataDxfId="5" totalsRowDxfId="4"/>
    <tableColumn id="2" xr3:uid="{9AB55E30-4F47-47FE-9F35-566734E91EBC}" name="Сума" totalsRowFunction="sum" dataDxfId="3" totalsRowDxfId="2"/>
    <tableColumn id="3" xr3:uid="{5E15BA00-BF4B-461D-9EAB-1F17E2896EC7}" name="На месец" totalsRowFunction="custom" dataDxfId="1" totalsRowDxfId="0">
      <calculatedColumnFormula>Semester_Expenses[[#This Row],[Сума]]/Months_in_semester</calculatedColumnFormula>
      <totalsRowFormula>SUM(J24:J29)</totalsRowFormula>
    </tableColumn>
  </tableColumns>
  <tableStyleInfo name="Monthly Incom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Family">
      <a:dk1>
        <a:sysClr val="windowText" lastClr="000000"/>
      </a:dk1>
      <a:lt1>
        <a:sysClr val="window" lastClr="FFFFFF"/>
      </a:lt1>
      <a:dk2>
        <a:srgbClr val="635C50"/>
      </a:dk2>
      <a:lt2>
        <a:srgbClr val="F5F5F5"/>
      </a:lt2>
      <a:accent1>
        <a:srgbClr val="1EB0D0"/>
      </a:accent1>
      <a:accent2>
        <a:srgbClr val="D93A51"/>
      </a:accent2>
      <a:accent3>
        <a:srgbClr val="67AE3E"/>
      </a:accent3>
      <a:accent4>
        <a:srgbClr val="F58220"/>
      </a:accent4>
      <a:accent5>
        <a:srgbClr val="974792"/>
      </a:accent5>
      <a:accent6>
        <a:srgbClr val="FFCD30"/>
      </a:accent6>
      <a:hlink>
        <a:srgbClr val="74ACDC"/>
      </a:hlink>
      <a:folHlink>
        <a:srgbClr val="974792"/>
      </a:folHlink>
    </a:clrScheme>
    <a:fontScheme name="Tw Cen MT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2E6B-6854-4306-B221-99D7BD912A32}">
  <dimension ref="A1:L37"/>
  <sheetViews>
    <sheetView showGridLines="0" tabSelected="1" zoomScale="88" zoomScaleNormal="91" workbookViewId="0">
      <selection activeCell="B2" sqref="B2:J2"/>
    </sheetView>
  </sheetViews>
  <sheetFormatPr defaultColWidth="8.81640625" defaultRowHeight="14.5" x14ac:dyDescent="0.35"/>
  <cols>
    <col min="1" max="1" width="3.81640625" customWidth="1"/>
    <col min="2" max="2" width="25.81640625" customWidth="1"/>
    <col min="3" max="3" width="15.81640625" customWidth="1"/>
    <col min="4" max="4" width="3.81640625" customWidth="1"/>
    <col min="5" max="5" width="27.36328125" customWidth="1"/>
    <col min="6" max="6" width="15.81640625" customWidth="1"/>
    <col min="7" max="7" width="3.81640625" customWidth="1"/>
    <col min="8" max="8" width="25.81640625" customWidth="1"/>
    <col min="9" max="9" width="15.81640625" customWidth="1"/>
    <col min="10" max="10" width="10.81640625" customWidth="1"/>
    <col min="11" max="11" width="3.81640625" customWidth="1"/>
  </cols>
  <sheetData>
    <row r="1" spans="1:10" ht="81.5" customHeight="1" x14ac:dyDescent="0.35">
      <c r="A1" s="3"/>
      <c r="F1" s="33" t="s">
        <v>6</v>
      </c>
      <c r="G1" s="34"/>
      <c r="H1" s="34"/>
      <c r="I1" s="34"/>
      <c r="J1" s="34"/>
    </row>
    <row r="2" spans="1:10" ht="36" customHeight="1" x14ac:dyDescent="0.35">
      <c r="A2" s="3"/>
      <c r="B2" s="35" t="s">
        <v>7</v>
      </c>
      <c r="C2" s="35"/>
      <c r="D2" s="35"/>
      <c r="E2" s="35"/>
      <c r="F2" s="35"/>
      <c r="G2" s="35"/>
      <c r="H2" s="35"/>
      <c r="I2" s="35"/>
      <c r="J2" s="35"/>
    </row>
    <row r="3" spans="1:10" ht="51.5" customHeight="1" x14ac:dyDescent="0.35">
      <c r="B3" s="36" t="s">
        <v>5</v>
      </c>
      <c r="C3" s="37"/>
      <c r="D3" s="37"/>
      <c r="E3" s="37"/>
      <c r="F3" s="37"/>
      <c r="G3" s="37"/>
      <c r="H3" s="37"/>
      <c r="I3" s="37"/>
      <c r="J3" s="37"/>
    </row>
    <row r="4" spans="1:10" ht="20" customHeight="1" thickBot="1" x14ac:dyDescent="0.4"/>
    <row r="5" spans="1:10" ht="20" customHeight="1" x14ac:dyDescent="0.35">
      <c r="A5" s="3"/>
      <c r="B5" s="13"/>
      <c r="C5" s="14"/>
      <c r="D5" s="14"/>
      <c r="E5" s="14"/>
      <c r="F5" s="14"/>
      <c r="G5" s="14"/>
      <c r="H5" s="42"/>
      <c r="I5" s="42"/>
      <c r="J5" s="43"/>
    </row>
    <row r="6" spans="1:10" ht="20" customHeight="1" x14ac:dyDescent="0.35">
      <c r="B6" s="15"/>
      <c r="J6" s="16"/>
    </row>
    <row r="7" spans="1:10" ht="20" customHeight="1" x14ac:dyDescent="0.35">
      <c r="B7" s="15"/>
      <c r="J7" s="16"/>
    </row>
    <row r="8" spans="1:10" ht="20" customHeight="1" x14ac:dyDescent="0.35">
      <c r="B8" s="15"/>
      <c r="J8" s="16"/>
    </row>
    <row r="9" spans="1:10" ht="20" customHeight="1" x14ac:dyDescent="0.35">
      <c r="B9" s="15"/>
      <c r="J9" s="16"/>
    </row>
    <row r="10" spans="1:10" ht="20" customHeight="1" x14ac:dyDescent="0.35">
      <c r="B10" s="15"/>
      <c r="J10" s="16"/>
    </row>
    <row r="11" spans="1:10" ht="20" customHeight="1" x14ac:dyDescent="0.35">
      <c r="B11" s="15"/>
      <c r="J11" s="16"/>
    </row>
    <row r="12" spans="1:10" ht="20" customHeight="1" x14ac:dyDescent="0.35">
      <c r="B12" s="15"/>
      <c r="J12" s="16"/>
    </row>
    <row r="13" spans="1:10" ht="20" customHeight="1" x14ac:dyDescent="0.35">
      <c r="B13" s="15"/>
      <c r="J13" s="16"/>
    </row>
    <row r="14" spans="1:10" ht="20" customHeight="1" x14ac:dyDescent="0.35">
      <c r="B14" s="15"/>
      <c r="J14" s="16"/>
    </row>
    <row r="15" spans="1:10" ht="20" customHeight="1" x14ac:dyDescent="0.35">
      <c r="A15" s="3"/>
      <c r="B15" s="15"/>
      <c r="J15" s="16"/>
    </row>
    <row r="16" spans="1:10" ht="20" customHeight="1" x14ac:dyDescent="0.35">
      <c r="A16" s="3"/>
      <c r="B16" s="15"/>
      <c r="J16" s="16"/>
    </row>
    <row r="17" spans="1:12" ht="20" customHeight="1" x14ac:dyDescent="0.35">
      <c r="A17" s="3"/>
      <c r="B17" s="15"/>
      <c r="J17" s="16"/>
    </row>
    <row r="18" spans="1:12" ht="20" customHeight="1" thickBot="1" x14ac:dyDescent="0.4">
      <c r="A18" s="3"/>
      <c r="B18" s="17"/>
      <c r="C18" s="18"/>
      <c r="D18" s="18"/>
      <c r="E18" s="18"/>
      <c r="F18" s="18"/>
      <c r="G18" s="18"/>
      <c r="H18" s="18"/>
      <c r="I18" s="18"/>
      <c r="J18" s="19"/>
    </row>
    <row r="19" spans="1:12" ht="20" customHeight="1" x14ac:dyDescent="0.35">
      <c r="A19" s="3"/>
    </row>
    <row r="20" spans="1:12" ht="20" customHeight="1" x14ac:dyDescent="0.35">
      <c r="A20" s="5"/>
      <c r="B20" s="39" t="s">
        <v>8</v>
      </c>
      <c r="C20" s="39"/>
      <c r="E20" s="40" t="s">
        <v>9</v>
      </c>
      <c r="F20" s="40"/>
      <c r="H20" s="41" t="s">
        <v>10</v>
      </c>
      <c r="I20" s="41"/>
      <c r="J20" s="41"/>
    </row>
    <row r="21" spans="1:12" ht="20" customHeight="1" x14ac:dyDescent="0.35">
      <c r="H21" s="38" t="s">
        <v>11</v>
      </c>
      <c r="I21" s="38"/>
      <c r="J21" s="6">
        <v>5</v>
      </c>
    </row>
    <row r="22" spans="1:12" ht="20" customHeight="1" x14ac:dyDescent="0.35">
      <c r="A22" s="1"/>
      <c r="B22" s="12" t="s">
        <v>12</v>
      </c>
      <c r="C22" s="8" t="s">
        <v>13</v>
      </c>
      <c r="D22" s="10"/>
      <c r="E22" s="12" t="s">
        <v>12</v>
      </c>
      <c r="F22" s="12" t="s">
        <v>13</v>
      </c>
      <c r="G22" s="11"/>
      <c r="H22" s="9"/>
      <c r="I22" s="9"/>
      <c r="J22" s="9"/>
    </row>
    <row r="23" spans="1:12" ht="20" customHeight="1" x14ac:dyDescent="0.35">
      <c r="A23" s="1"/>
      <c r="B23" s="10" t="s">
        <v>16</v>
      </c>
      <c r="C23" s="23">
        <v>1500</v>
      </c>
      <c r="D23" s="10"/>
      <c r="E23" s="10" t="s">
        <v>19</v>
      </c>
      <c r="F23" s="23">
        <v>350</v>
      </c>
      <c r="G23" s="9"/>
      <c r="H23" s="12" t="s">
        <v>12</v>
      </c>
      <c r="I23" s="12" t="s">
        <v>13</v>
      </c>
      <c r="J23" s="12" t="s">
        <v>14</v>
      </c>
    </row>
    <row r="24" spans="1:12" ht="20" customHeight="1" x14ac:dyDescent="0.35">
      <c r="A24" s="1"/>
      <c r="B24" s="10" t="s">
        <v>17</v>
      </c>
      <c r="C24" s="23">
        <v>500</v>
      </c>
      <c r="D24" s="10"/>
      <c r="E24" s="10" t="s">
        <v>20</v>
      </c>
      <c r="F24" s="23">
        <v>50</v>
      </c>
      <c r="G24" s="10"/>
      <c r="H24" s="10" t="s">
        <v>31</v>
      </c>
      <c r="I24" s="23">
        <v>750</v>
      </c>
      <c r="J24" s="23">
        <f>Semester_Expenses[[#This Row],[Сума]]/Months_in_semester</f>
        <v>150</v>
      </c>
    </row>
    <row r="25" spans="1:12" ht="20" customHeight="1" x14ac:dyDescent="0.35">
      <c r="A25" s="1"/>
      <c r="B25" s="10" t="s">
        <v>24</v>
      </c>
      <c r="C25" s="23">
        <v>500</v>
      </c>
      <c r="D25" s="10"/>
      <c r="E25" s="10" t="s">
        <v>21</v>
      </c>
      <c r="F25" s="23">
        <v>75</v>
      </c>
      <c r="G25" s="10"/>
      <c r="H25" s="10" t="s">
        <v>32</v>
      </c>
      <c r="I25" s="23">
        <v>100</v>
      </c>
      <c r="J25" s="23">
        <f>Semester_Expenses[[#This Row],[Сума]]/Months_in_semester</f>
        <v>20</v>
      </c>
      <c r="L25" s="7"/>
    </row>
    <row r="26" spans="1:12" ht="20" customHeight="1" x14ac:dyDescent="0.35">
      <c r="A26" s="1"/>
      <c r="B26" s="10" t="s">
        <v>18</v>
      </c>
      <c r="C26" s="23">
        <v>250</v>
      </c>
      <c r="D26" s="10"/>
      <c r="E26" s="10" t="s">
        <v>22</v>
      </c>
      <c r="F26" s="23">
        <v>400</v>
      </c>
      <c r="G26" s="10"/>
      <c r="H26" s="10" t="s">
        <v>33</v>
      </c>
      <c r="I26" s="23">
        <v>50</v>
      </c>
      <c r="J26" s="23">
        <f>Semester_Expenses[[#This Row],[Сума]]/Months_in_semester</f>
        <v>10</v>
      </c>
    </row>
    <row r="27" spans="1:12" ht="20" customHeight="1" x14ac:dyDescent="0.35">
      <c r="B27" s="20" t="s">
        <v>15</v>
      </c>
      <c r="C27" s="24">
        <f>SUBTOTAL(109,Monthly_Income[Сума])</f>
        <v>2750</v>
      </c>
      <c r="D27" s="9"/>
      <c r="E27" s="9" t="s">
        <v>23</v>
      </c>
      <c r="F27" s="23">
        <v>100</v>
      </c>
      <c r="G27" s="10"/>
      <c r="H27" s="10" t="s">
        <v>34</v>
      </c>
      <c r="I27" s="23">
        <v>40</v>
      </c>
      <c r="J27" s="23">
        <f>Semester_Expenses[[#This Row],[Сума]]/Months_in_semester</f>
        <v>8</v>
      </c>
    </row>
    <row r="28" spans="1:12" ht="20" customHeight="1" x14ac:dyDescent="0.35">
      <c r="B28" s="9"/>
      <c r="C28" s="9"/>
      <c r="D28" s="9"/>
      <c r="E28" s="9" t="s">
        <v>25</v>
      </c>
      <c r="F28" s="23">
        <v>200</v>
      </c>
      <c r="G28" s="10"/>
      <c r="H28" s="9" t="s">
        <v>35</v>
      </c>
      <c r="I28" s="23">
        <v>20</v>
      </c>
      <c r="J28" s="23">
        <f>Semester_Expenses[[#This Row],[Сума]]/Months_in_semester</f>
        <v>4</v>
      </c>
    </row>
    <row r="29" spans="1:12" ht="20" customHeight="1" x14ac:dyDescent="0.35">
      <c r="B29" s="9"/>
      <c r="C29" s="9"/>
      <c r="D29" s="9"/>
      <c r="E29" s="9" t="s">
        <v>26</v>
      </c>
      <c r="F29" s="23">
        <v>200</v>
      </c>
      <c r="G29" s="9"/>
      <c r="H29" s="9" t="s">
        <v>32</v>
      </c>
      <c r="I29" s="23">
        <v>0</v>
      </c>
      <c r="J29" s="23">
        <f>Semester_Expenses[[#This Row],[Сума]]/Months_in_semester</f>
        <v>0</v>
      </c>
    </row>
    <row r="30" spans="1:12" ht="20" customHeight="1" x14ac:dyDescent="0.35">
      <c r="B30" s="9"/>
      <c r="C30" s="9"/>
      <c r="D30" s="9"/>
      <c r="E30" s="9" t="s">
        <v>27</v>
      </c>
      <c r="F30" s="23">
        <v>20</v>
      </c>
      <c r="G30" s="9"/>
      <c r="H30" s="22" t="s">
        <v>15</v>
      </c>
      <c r="I30" s="26">
        <f>SUBTOTAL(109,Semester_Expenses[Сума])</f>
        <v>960</v>
      </c>
      <c r="J30" s="26">
        <f>SUM(J24:J29)</f>
        <v>192</v>
      </c>
    </row>
    <row r="31" spans="1:12" ht="20" customHeight="1" x14ac:dyDescent="0.35">
      <c r="B31" s="9"/>
      <c r="C31" s="9"/>
      <c r="D31" s="9"/>
      <c r="E31" s="9" t="s">
        <v>28</v>
      </c>
      <c r="F31" s="23">
        <v>50</v>
      </c>
      <c r="G31" s="9"/>
      <c r="H31" s="9"/>
      <c r="I31" s="9"/>
      <c r="J31" s="9"/>
    </row>
    <row r="32" spans="1:12" ht="20" customHeight="1" x14ac:dyDescent="0.35">
      <c r="B32" s="9"/>
      <c r="C32" s="9"/>
      <c r="D32" s="9"/>
      <c r="E32" s="9" t="s">
        <v>29</v>
      </c>
      <c r="F32" s="23">
        <v>100</v>
      </c>
      <c r="G32" s="9"/>
      <c r="H32" s="9"/>
      <c r="I32" s="9"/>
      <c r="J32" s="9"/>
    </row>
    <row r="33" spans="2:10" ht="20" customHeight="1" x14ac:dyDescent="0.35">
      <c r="B33" s="9"/>
      <c r="C33" s="9"/>
      <c r="D33" s="9"/>
      <c r="E33" s="9" t="s">
        <v>30</v>
      </c>
      <c r="F33" s="23">
        <v>0</v>
      </c>
      <c r="G33" s="9"/>
      <c r="H33" s="9"/>
      <c r="I33" s="9"/>
      <c r="J33" s="9"/>
    </row>
    <row r="34" spans="2:10" ht="20" customHeight="1" x14ac:dyDescent="0.35">
      <c r="B34" s="9"/>
      <c r="C34" s="9"/>
      <c r="D34" s="9"/>
      <c r="E34" s="21" t="s">
        <v>15</v>
      </c>
      <c r="F34" s="25">
        <f>SUBTOTAL(109,Monthly_Expenses[Сума])</f>
        <v>1545</v>
      </c>
      <c r="G34" s="9"/>
      <c r="H34" s="9"/>
      <c r="I34" s="9"/>
      <c r="J34" s="9"/>
    </row>
    <row r="36" spans="2:10" ht="18.5" x14ac:dyDescent="0.45">
      <c r="B36" s="27" t="s">
        <v>37</v>
      </c>
      <c r="E36" s="29" t="s">
        <v>38</v>
      </c>
      <c r="H36" s="31" t="s">
        <v>36</v>
      </c>
    </row>
    <row r="37" spans="2:10" ht="18.5" x14ac:dyDescent="0.45">
      <c r="B37" s="28">
        <f>Monthly_Income[[#Totals],[Сума]]</f>
        <v>2750</v>
      </c>
      <c r="E37" s="30">
        <f>Monthly_Expenses[[#Totals],[Сума]]+Semester_Expenses[[#Totals],[На месец]]</f>
        <v>1737</v>
      </c>
      <c r="H37" s="32">
        <f>B37-E37</f>
        <v>1013</v>
      </c>
    </row>
  </sheetData>
  <mergeCells count="8">
    <mergeCell ref="F1:J1"/>
    <mergeCell ref="B2:J2"/>
    <mergeCell ref="B3:J3"/>
    <mergeCell ref="H21:I21"/>
    <mergeCell ref="B20:C20"/>
    <mergeCell ref="E20:F20"/>
    <mergeCell ref="H20:J20"/>
    <mergeCell ref="H5:J5"/>
  </mergeCells>
  <dataValidations count="3">
    <dataValidation allowBlank="1" showInputMessage="1" showErrorMessage="1" prompt="Create college budget in this worksheet. Next tip is in cell A4." sqref="A1:A2" xr:uid="{CFD6AFB6-296D-426C-BD67-97C76002F53E}"/>
    <dataValidation allowBlank="1" showInputMessage="1" showErrorMessage="1" prompt="Chart in cells B11, E11 &amp; H11 are updated automatically. Values are based on data from the tables in cells B28, E28 &amp; H29._x000a_Next tip is in cell A26." sqref="A5" xr:uid="{B7F7D8C7-AB16-4D94-B1F9-7DCD34EB6AC8}"/>
    <dataValidation allowBlank="1" showInputMessage="1" showErrorMessage="1" prompt="Type all your income and expenses in tables on this sheet. Type how long (in months) your semester is in cell J27." sqref="A20" xr:uid="{BEF7C8DA-E741-4E1A-93F5-EBC8463BCC43}"/>
  </dataValidation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0B1E-0E2C-4F13-99EE-4EB0EDE811F5}">
  <dimension ref="A1:B5"/>
  <sheetViews>
    <sheetView workbookViewId="0">
      <selection activeCell="A6" sqref="A6"/>
    </sheetView>
  </sheetViews>
  <sheetFormatPr defaultColWidth="8.81640625" defaultRowHeight="14.5" x14ac:dyDescent="0.35"/>
  <cols>
    <col min="1" max="1" width="22.26953125" customWidth="1"/>
  </cols>
  <sheetData>
    <row r="1" spans="1:2" x14ac:dyDescent="0.35">
      <c r="A1" s="4" t="s">
        <v>0</v>
      </c>
      <c r="B1" s="2">
        <f>Monthly_Income[[#Totals],[Сума]]</f>
        <v>2750</v>
      </c>
    </row>
    <row r="2" spans="1:2" x14ac:dyDescent="0.35">
      <c r="A2" s="4" t="s">
        <v>1</v>
      </c>
      <c r="B2" s="2">
        <f>Monthly_Expenses[[#Totals],[Сума]]+Semester_Expenses[[#Totals],[На месец]]</f>
        <v>1737</v>
      </c>
    </row>
    <row r="3" spans="1:2" x14ac:dyDescent="0.35">
      <c r="A3" s="4" t="s">
        <v>3</v>
      </c>
      <c r="B3" s="2">
        <f>B1-B2</f>
        <v>1013</v>
      </c>
    </row>
    <row r="4" spans="1:2" x14ac:dyDescent="0.35">
      <c r="A4" s="4" t="s">
        <v>2</v>
      </c>
      <c r="B4" s="2">
        <f>Monthly_Expenses[[#Totals],[Сума]]</f>
        <v>1545</v>
      </c>
    </row>
    <row r="5" spans="1:2" x14ac:dyDescent="0.35">
      <c r="A5" s="4" t="s">
        <v>4</v>
      </c>
      <c r="B5" s="2">
        <f>Semester_Expenses[[#Totals],[На месец]]</f>
        <v>192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CE2963-6D50-44BD-8C25-C3DA36BE0417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71af3243-3dd4-4a8d-8c0d-dd76da1f02a5"/>
    <ds:schemaRef ds:uri="230e9df3-be65-4c73-a93b-d1236ebd677e"/>
    <ds:schemaRef ds:uri="http://purl.org/dc/dcmitype/"/>
    <ds:schemaRef ds:uri="http://schemas.microsoft.com/office/2006/metadata/properties"/>
    <ds:schemaRef ds:uri="http://schemas.microsoft.com/office/2006/documentManagement/types"/>
    <ds:schemaRef ds:uri="16c05727-aa75-4e4a-9b5f-8a80a1165891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E5B927B-C9F8-4C6A-9560-523B00F2AD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0CF0CA-E8E3-4F84-9C4B-60FF0D16B48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TM12172384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Приходи и разходи</vt:lpstr>
      <vt:lpstr>Calculation</vt:lpstr>
      <vt:lpstr>Months_in_semester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FINLIT SCHOOL</dc:title>
  <dc:creator/>
  <cp:lastModifiedBy/>
  <dcterms:created xsi:type="dcterms:W3CDTF">2022-11-28T06:31:41Z</dcterms:created>
  <dcterms:modified xsi:type="dcterms:W3CDTF">2024-05-13T22:30:17Z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